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LAGT UT PÅ NETTSIDEN\Kapittel 3\"/>
    </mc:Choice>
  </mc:AlternateContent>
  <bookViews>
    <workbookView xWindow="0" yWindow="0" windowWidth="12797" windowHeight="11854" activeTab="1"/>
  </bookViews>
  <sheets>
    <sheet name="3-11 Skjema" sheetId="2" r:id="rId1"/>
    <sheet name="3-11 Løsning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1" i="1" l="1"/>
  <c r="J9" i="2" l="1"/>
  <c r="H9" i="2"/>
  <c r="G9" i="2"/>
  <c r="D41" i="1"/>
  <c r="D37" i="1"/>
  <c r="D42" i="1" s="1"/>
  <c r="B34" i="1"/>
  <c r="E23" i="1"/>
  <c r="D23" i="1"/>
  <c r="O23" i="1" s="1"/>
  <c r="K22" i="1"/>
  <c r="I22" i="1"/>
  <c r="O22" i="1" s="1"/>
  <c r="C21" i="1"/>
  <c r="K21" i="1" s="1"/>
  <c r="D20" i="1"/>
  <c r="D21" i="1" s="1"/>
  <c r="D17" i="1"/>
  <c r="O12" i="1"/>
  <c r="E12" i="1"/>
  <c r="D12" i="1"/>
  <c r="K11" i="1"/>
  <c r="I11" i="1"/>
  <c r="O11" i="1" s="1"/>
  <c r="I10" i="1"/>
  <c r="I17" i="1" s="1"/>
  <c r="D10" i="1"/>
  <c r="C10" i="1"/>
  <c r="K10" i="1" s="1"/>
  <c r="J9" i="1"/>
  <c r="G9" i="1"/>
  <c r="E10" i="1" l="1"/>
  <c r="O10" i="1" s="1"/>
  <c r="C35" i="1"/>
  <c r="K16" i="1"/>
  <c r="K27" i="1"/>
  <c r="C40" i="1"/>
  <c r="I20" i="1"/>
  <c r="E21" i="1" s="1"/>
  <c r="H9" i="1"/>
  <c r="D28" i="1"/>
  <c r="C36" i="1" l="1"/>
  <c r="E36" i="1" s="1"/>
  <c r="G36" i="1" s="1"/>
  <c r="G14" i="1" s="1"/>
  <c r="E35" i="1"/>
  <c r="E40" i="1"/>
  <c r="C41" i="1"/>
  <c r="E41" i="1" s="1"/>
  <c r="G41" i="1" s="1"/>
  <c r="I21" i="1"/>
  <c r="I28" i="1" s="1"/>
  <c r="M14" i="1" l="1"/>
  <c r="G20" i="1"/>
  <c r="O14" i="1"/>
  <c r="G17" i="1"/>
  <c r="M25" i="1"/>
  <c r="G25" i="1"/>
  <c r="O25" i="1" s="1"/>
  <c r="I40" i="1"/>
  <c r="J24" i="1"/>
  <c r="C42" i="1"/>
  <c r="E42" i="1" s="1"/>
  <c r="H42" i="1" s="1"/>
  <c r="H26" i="1" s="1"/>
  <c r="J13" i="1"/>
  <c r="C37" i="1"/>
  <c r="E37" i="1" s="1"/>
  <c r="H37" i="1" s="1"/>
  <c r="H15" i="1" s="1"/>
  <c r="I35" i="1"/>
  <c r="M15" i="1" l="1"/>
  <c r="O15" i="1" s="1"/>
  <c r="H20" i="1"/>
  <c r="H28" i="1" s="1"/>
  <c r="H17" i="1"/>
  <c r="L13" i="1"/>
  <c r="L16" i="1" s="1"/>
  <c r="J17" i="1"/>
  <c r="J20" i="1"/>
  <c r="J28" i="1" s="1"/>
  <c r="G28" i="1"/>
  <c r="M26" i="1"/>
  <c r="M27" i="1" s="1"/>
  <c r="L24" i="1"/>
  <c r="L27" i="1" s="1"/>
  <c r="O24" i="1" l="1"/>
  <c r="O26" i="1"/>
  <c r="M16" i="1"/>
  <c r="O13" i="1"/>
</calcChain>
</file>

<file path=xl/comments1.xml><?xml version="1.0" encoding="utf-8"?>
<comments xmlns="http://schemas.openxmlformats.org/spreadsheetml/2006/main">
  <authors>
    <author>Gunnar Engelsåstrø</author>
  </authors>
  <commentList>
    <comment ref="B36" authorId="0" shapeId="0">
      <text>
        <r>
          <rPr>
            <b/>
            <sz val="8"/>
            <color indexed="81"/>
            <rFont val="Tahoma"/>
            <family val="2"/>
          </rPr>
          <t>Gunnar Engelsåstrø: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<sst xmlns="http://schemas.openxmlformats.org/spreadsheetml/2006/main" count="113" uniqueCount="48">
  <si>
    <t>Eiendeler</t>
  </si>
  <si>
    <t>Gjeld</t>
  </si>
  <si>
    <t>Resultatkontoer</t>
  </si>
  <si>
    <t>Sum</t>
  </si>
  <si>
    <t xml:space="preserve"> </t>
  </si>
  <si>
    <t>Forskudd</t>
  </si>
  <si>
    <t>Skyldig</t>
  </si>
  <si>
    <t>Pål. aga</t>
  </si>
  <si>
    <t>Lønns-</t>
  </si>
  <si>
    <t>Ferie-</t>
  </si>
  <si>
    <t>Aga</t>
  </si>
  <si>
    <t>Tekst</t>
  </si>
  <si>
    <t>Beløp</t>
  </si>
  <si>
    <t>lønn</t>
  </si>
  <si>
    <t>Bank</t>
  </si>
  <si>
    <t>aga</t>
  </si>
  <si>
    <t>av feriep.</t>
  </si>
  <si>
    <t>feriep.</t>
  </si>
  <si>
    <t>kostnader</t>
  </si>
  <si>
    <t>penger</t>
  </si>
  <si>
    <t>Oktober</t>
  </si>
  <si>
    <t>a)</t>
  </si>
  <si>
    <t>IB</t>
  </si>
  <si>
    <t>Lønnsbilag</t>
  </si>
  <si>
    <t>b)</t>
  </si>
  <si>
    <t>Opptjent bonus</t>
  </si>
  <si>
    <t>Utbetalt lønnsforskudd</t>
  </si>
  <si>
    <t>c)</t>
  </si>
  <si>
    <t>Skyldig arbeidsgiveravgift</t>
  </si>
  <si>
    <t>Påløpt aga av feriepenger</t>
  </si>
  <si>
    <t>Resultat</t>
  </si>
  <si>
    <t>Balanse</t>
  </si>
  <si>
    <t>November</t>
  </si>
  <si>
    <t>d)</t>
  </si>
  <si>
    <t>e)</t>
  </si>
  <si>
    <t>f)</t>
  </si>
  <si>
    <t>Fast månedslønn</t>
  </si>
  <si>
    <t>Beløp ført konto</t>
  </si>
  <si>
    <t>Grunnlag</t>
  </si>
  <si>
    <t>Sats</t>
  </si>
  <si>
    <t>Utregnet</t>
  </si>
  <si>
    <t>Forpliktelse feriepenger</t>
  </si>
  <si>
    <t>Skyldig Aga:</t>
  </si>
  <si>
    <t>Påløpt Aga av feriepenger</t>
  </si>
  <si>
    <t>Feriepenger</t>
  </si>
  <si>
    <t>Oppgave 3-11 Løsning</t>
  </si>
  <si>
    <t>Oppgave 3-11</t>
  </si>
  <si>
    <t>Oppgave 3-11 Skjema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</si>
</sst>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7" x14ac:knownFonts="1">
    <font>
      <sz val="11"/>
      <name val="Trebuchet MS"/>
      <family val="2"/>
    </font>
    <font>
      <sz val="10"/>
      <name val="Trebuchet MS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i/>
      <sz val="10"/>
      <name val="Trebuchet MS"/>
      <family val="2"/>
    </font>
    <font>
      <u/>
      <sz val="10"/>
      <name val="Trebuchet MS"/>
      <family val="2"/>
    </font>
    <font>
      <b/>
      <u/>
      <sz val="10"/>
      <name val="Trebuchet MS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0" fontId="1" fillId="0" borderId="1" xfId="0" applyFont="1" applyBorder="1"/>
    <xf numFmtId="1" fontId="1" fillId="0" borderId="1" xfId="1" applyNumberFormat="1" applyFont="1" applyBorder="1" applyAlignment="1">
      <alignment horizontal="center"/>
    </xf>
    <xf numFmtId="3" fontId="1" fillId="0" borderId="1" xfId="1" applyNumberFormat="1" applyFont="1" applyBorder="1" applyAlignment="1">
      <alignment horizontal="center"/>
    </xf>
    <xf numFmtId="3" fontId="1" fillId="0" borderId="9" xfId="1" applyNumberFormat="1" applyFont="1" applyBorder="1"/>
    <xf numFmtId="3" fontId="1" fillId="0" borderId="11" xfId="1" applyNumberFormat="1" applyFont="1" applyBorder="1"/>
    <xf numFmtId="0" fontId="1" fillId="0" borderId="0" xfId="0" applyFont="1"/>
    <xf numFmtId="1" fontId="1" fillId="0" borderId="0" xfId="0" applyNumberFormat="1" applyFont="1" applyAlignment="1">
      <alignment horizontal="center"/>
    </xf>
    <xf numFmtId="0" fontId="1" fillId="0" borderId="0" xfId="0" applyFont="1" applyBorder="1"/>
    <xf numFmtId="0" fontId="1" fillId="0" borderId="0" xfId="0" applyFont="1" applyAlignment="1">
      <alignment horizontal="center"/>
    </xf>
    <xf numFmtId="3" fontId="1" fillId="0" borderId="1" xfId="1" applyNumberFormat="1" applyFont="1" applyBorder="1"/>
    <xf numFmtId="3" fontId="1" fillId="2" borderId="11" xfId="1" applyNumberFormat="1" applyFont="1" applyFill="1" applyBorder="1"/>
    <xf numFmtId="3" fontId="1" fillId="3" borderId="11" xfId="1" applyNumberFormat="1" applyFont="1" applyFill="1" applyBorder="1"/>
    <xf numFmtId="3" fontId="4" fillId="0" borderId="2" xfId="1" applyNumberFormat="1" applyFont="1" applyBorder="1"/>
    <xf numFmtId="3" fontId="1" fillId="0" borderId="2" xfId="1" applyNumberFormat="1" applyFont="1" applyBorder="1"/>
    <xf numFmtId="3" fontId="4" fillId="0" borderId="9" xfId="1" applyNumberFormat="1" applyFont="1" applyBorder="1"/>
    <xf numFmtId="3" fontId="1" fillId="0" borderId="0" xfId="1" applyNumberFormat="1" applyFont="1" applyBorder="1"/>
    <xf numFmtId="3" fontId="1" fillId="4" borderId="0" xfId="1" applyNumberFormat="1" applyFont="1" applyFill="1" applyBorder="1"/>
    <xf numFmtId="3" fontId="1" fillId="0" borderId="12" xfId="1" applyNumberFormat="1" applyFont="1" applyBorder="1"/>
    <xf numFmtId="0" fontId="1" fillId="0" borderId="13" xfId="0" applyFont="1" applyBorder="1"/>
    <xf numFmtId="0" fontId="1" fillId="0" borderId="13" xfId="0" applyFont="1" applyBorder="1" applyAlignment="1">
      <alignment horizontal="right"/>
    </xf>
    <xf numFmtId="3" fontId="4" fillId="0" borderId="0" xfId="0" applyNumberFormat="1" applyFont="1" applyBorder="1"/>
    <xf numFmtId="0" fontId="1" fillId="0" borderId="0" xfId="0" applyFont="1" applyBorder="1" applyAlignment="1">
      <alignment horizontal="right"/>
    </xf>
    <xf numFmtId="3" fontId="1" fillId="0" borderId="0" xfId="0" applyNumberFormat="1" applyFont="1"/>
    <xf numFmtId="9" fontId="1" fillId="0" borderId="0" xfId="0" applyNumberFormat="1" applyFont="1"/>
    <xf numFmtId="164" fontId="1" fillId="0" borderId="0" xfId="0" applyNumberFormat="1" applyFont="1"/>
    <xf numFmtId="10" fontId="1" fillId="0" borderId="0" xfId="0" applyNumberFormat="1" applyFont="1"/>
    <xf numFmtId="3" fontId="4" fillId="0" borderId="0" xfId="0" applyNumberFormat="1" applyFont="1"/>
    <xf numFmtId="0" fontId="1" fillId="5" borderId="2" xfId="0" applyFont="1" applyFill="1" applyBorder="1"/>
    <xf numFmtId="1" fontId="1" fillId="5" borderId="5" xfId="1" applyNumberFormat="1" applyFont="1" applyFill="1" applyBorder="1" applyAlignment="1">
      <alignment horizontal="left"/>
    </xf>
    <xf numFmtId="1" fontId="1" fillId="5" borderId="5" xfId="1" applyNumberFormat="1" applyFont="1" applyFill="1" applyBorder="1" applyAlignment="1">
      <alignment horizontal="center"/>
    </xf>
    <xf numFmtId="1" fontId="1" fillId="5" borderId="7" xfId="1" applyNumberFormat="1" applyFont="1" applyFill="1" applyBorder="1" applyAlignment="1">
      <alignment horizontal="center"/>
    </xf>
    <xf numFmtId="1" fontId="1" fillId="5" borderId="2" xfId="0" applyNumberFormat="1" applyFont="1" applyFill="1" applyBorder="1" applyAlignment="1">
      <alignment horizontal="center"/>
    </xf>
    <xf numFmtId="3" fontId="1" fillId="5" borderId="8" xfId="1" applyNumberFormat="1" applyFont="1" applyFill="1" applyBorder="1" applyAlignment="1">
      <alignment horizontal="left"/>
    </xf>
    <xf numFmtId="3" fontId="1" fillId="5" borderId="5" xfId="1" applyNumberFormat="1" applyFont="1" applyFill="1" applyBorder="1" applyAlignment="1">
      <alignment horizontal="center"/>
    </xf>
    <xf numFmtId="3" fontId="1" fillId="5" borderId="10" xfId="1" applyNumberFormat="1" applyFont="1" applyFill="1" applyBorder="1" applyAlignment="1">
      <alignment horizontal="center"/>
    </xf>
    <xf numFmtId="3" fontId="1" fillId="5" borderId="7" xfId="1" applyNumberFormat="1" applyFont="1" applyFill="1" applyBorder="1" applyAlignment="1">
      <alignment horizontal="center"/>
    </xf>
    <xf numFmtId="3" fontId="1" fillId="5" borderId="9" xfId="1" applyNumberFormat="1" applyFont="1" applyFill="1" applyBorder="1" applyAlignment="1">
      <alignment horizontal="center"/>
    </xf>
    <xf numFmtId="1" fontId="1" fillId="5" borderId="2" xfId="1" applyNumberFormat="1" applyFont="1" applyFill="1" applyBorder="1" applyAlignment="1">
      <alignment horizontal="center"/>
    </xf>
    <xf numFmtId="3" fontId="1" fillId="5" borderId="5" xfId="1" applyNumberFormat="1" applyFont="1" applyFill="1" applyBorder="1" applyAlignment="1">
      <alignment horizontal="left"/>
    </xf>
    <xf numFmtId="0" fontId="1" fillId="5" borderId="5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center"/>
    </xf>
    <xf numFmtId="3" fontId="4" fillId="0" borderId="6" xfId="1" applyNumberFormat="1" applyFont="1" applyBorder="1"/>
    <xf numFmtId="3" fontId="1" fillId="0" borderId="3" xfId="1" applyNumberFormat="1" applyFont="1" applyBorder="1"/>
    <xf numFmtId="3" fontId="1" fillId="0" borderId="4" xfId="1" applyNumberFormat="1" applyFont="1" applyBorder="1"/>
    <xf numFmtId="3" fontId="1" fillId="0" borderId="6" xfId="1" applyNumberFormat="1" applyFont="1" applyBorder="1"/>
    <xf numFmtId="3" fontId="1" fillId="6" borderId="11" xfId="1" applyNumberFormat="1" applyFont="1" applyFill="1" applyBorder="1"/>
    <xf numFmtId="0" fontId="1" fillId="0" borderId="5" xfId="0" applyFont="1" applyFill="1" applyBorder="1" applyAlignment="1">
      <alignment horizontal="center"/>
    </xf>
    <xf numFmtId="1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/>
    <xf numFmtId="3" fontId="1" fillId="0" borderId="0" xfId="1" applyNumberFormat="1" applyFont="1" applyFill="1" applyBorder="1" applyAlignment="1">
      <alignment horizontal="center"/>
    </xf>
    <xf numFmtId="3" fontId="1" fillId="0" borderId="5" xfId="1" applyNumberFormat="1" applyFont="1" applyFill="1" applyBorder="1"/>
    <xf numFmtId="3" fontId="1" fillId="0" borderId="0" xfId="1" applyNumberFormat="1" applyFont="1" applyFill="1" applyBorder="1"/>
    <xf numFmtId="0" fontId="5" fillId="0" borderId="0" xfId="0" applyFont="1" applyFill="1" applyBorder="1"/>
    <xf numFmtId="0" fontId="6" fillId="0" borderId="0" xfId="0" applyFont="1"/>
    <xf numFmtId="0" fontId="1" fillId="5" borderId="11" xfId="0" applyFont="1" applyFill="1" applyBorder="1" applyAlignment="1">
      <alignment horizontal="center"/>
    </xf>
    <xf numFmtId="0" fontId="1" fillId="5" borderId="3" xfId="0" applyFont="1" applyFill="1" applyBorder="1" applyAlignment="1">
      <alignment horizontal="center"/>
    </xf>
    <xf numFmtId="0" fontId="1" fillId="5" borderId="4" xfId="0" applyFont="1" applyFill="1" applyBorder="1" applyAlignment="1">
      <alignment horizontal="center"/>
    </xf>
    <xf numFmtId="0" fontId="1" fillId="5" borderId="6" xfId="0" applyFont="1" applyFill="1" applyBorder="1" applyAlignment="1">
      <alignment horizontal="center"/>
    </xf>
    <xf numFmtId="3" fontId="1" fillId="0" borderId="12" xfId="1" applyNumberFormat="1" applyFont="1" applyBorder="1" applyAlignment="1">
      <alignment horizontal="center"/>
    </xf>
    <xf numFmtId="3" fontId="1" fillId="0" borderId="11" xfId="1" applyNumberFormat="1" applyFont="1" applyBorder="1" applyAlignment="1">
      <alignment horizontal="center"/>
    </xf>
    <xf numFmtId="3" fontId="1" fillId="0" borderId="0" xfId="1" applyNumberFormat="1" applyFont="1" applyBorder="1" applyAlignment="1">
      <alignment horizontal="center"/>
    </xf>
  </cellXfs>
  <cellStyles count="2">
    <cellStyle name="Normal" xfId="0" builtinId="0"/>
    <cellStyle name="Normal_Regnskap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8"/>
  <sheetViews>
    <sheetView showGridLines="0" workbookViewId="0">
      <selection activeCell="H71" sqref="H71"/>
    </sheetView>
  </sheetViews>
  <sheetFormatPr defaultColWidth="11" defaultRowHeight="12.9" x14ac:dyDescent="0.35"/>
  <cols>
    <col min="1" max="1" width="3" style="8" customWidth="1"/>
    <col min="2" max="2" width="20.640625" style="6" customWidth="1"/>
    <col min="3" max="3" width="6.640625" style="6" customWidth="1"/>
    <col min="4" max="4" width="7.640625" style="6" customWidth="1"/>
    <col min="5" max="5" width="6.640625" style="6" customWidth="1"/>
    <col min="6" max="6" width="1.640625" style="49" customWidth="1"/>
    <col min="7" max="10" width="6.640625" style="6" customWidth="1"/>
    <col min="11" max="11" width="7.85546875" style="6" customWidth="1"/>
    <col min="12" max="13" width="6.640625" style="6" customWidth="1"/>
    <col min="14" max="14" width="2.35546875" style="6" customWidth="1"/>
    <col min="15" max="15" width="4.5" style="9" customWidth="1"/>
    <col min="16" max="16384" width="11" style="6"/>
  </cols>
  <sheetData>
    <row r="2" spans="1:15" x14ac:dyDescent="0.35">
      <c r="B2" s="54" t="s">
        <v>47</v>
      </c>
    </row>
    <row r="4" spans="1:15" x14ac:dyDescent="0.35">
      <c r="A4" s="1"/>
      <c r="B4" s="28" t="s">
        <v>46</v>
      </c>
      <c r="C4" s="28"/>
      <c r="D4" s="56" t="s">
        <v>0</v>
      </c>
      <c r="E4" s="57"/>
      <c r="F4" s="47"/>
      <c r="G4" s="58" t="s">
        <v>1</v>
      </c>
      <c r="H4" s="56"/>
      <c r="I4" s="56"/>
      <c r="J4" s="56"/>
      <c r="K4" s="58" t="s">
        <v>2</v>
      </c>
      <c r="L4" s="56"/>
      <c r="M4" s="57"/>
      <c r="O4" s="41" t="s">
        <v>3</v>
      </c>
    </row>
    <row r="5" spans="1:15" s="7" customFormat="1" x14ac:dyDescent="0.35">
      <c r="A5" s="2"/>
      <c r="B5" s="29"/>
      <c r="C5" s="30"/>
      <c r="D5" s="31">
        <v>1702</v>
      </c>
      <c r="E5" s="32">
        <v>1920</v>
      </c>
      <c r="F5" s="48"/>
      <c r="G5" s="38">
        <v>2770</v>
      </c>
      <c r="H5" s="38">
        <v>2780</v>
      </c>
      <c r="I5" s="38">
        <v>2930</v>
      </c>
      <c r="J5" s="38">
        <v>2940</v>
      </c>
      <c r="K5" s="32">
        <v>5000</v>
      </c>
      <c r="L5" s="32">
        <v>5180</v>
      </c>
      <c r="M5" s="32">
        <v>5400</v>
      </c>
      <c r="O5" s="30" t="s">
        <v>4</v>
      </c>
    </row>
    <row r="6" spans="1:15" s="9" customFormat="1" x14ac:dyDescent="0.35">
      <c r="A6" s="3"/>
      <c r="B6" s="33"/>
      <c r="C6" s="34" t="s">
        <v>12</v>
      </c>
      <c r="D6" s="35" t="s">
        <v>5</v>
      </c>
      <c r="E6" s="40" t="s">
        <v>14</v>
      </c>
      <c r="F6" s="49"/>
      <c r="G6" s="34" t="s">
        <v>6</v>
      </c>
      <c r="H6" s="39" t="s">
        <v>7</v>
      </c>
      <c r="I6" s="34" t="s">
        <v>6</v>
      </c>
      <c r="J6" s="34" t="s">
        <v>6</v>
      </c>
      <c r="K6" s="40" t="s">
        <v>8</v>
      </c>
      <c r="L6" s="40" t="s">
        <v>9</v>
      </c>
      <c r="M6" s="40" t="s">
        <v>10</v>
      </c>
      <c r="O6" s="34"/>
    </row>
    <row r="7" spans="1:15" x14ac:dyDescent="0.35">
      <c r="A7" s="3"/>
      <c r="B7" s="36" t="s">
        <v>11</v>
      </c>
      <c r="C7" s="37"/>
      <c r="D7" s="34" t="s">
        <v>13</v>
      </c>
      <c r="E7" s="34"/>
      <c r="F7" s="50"/>
      <c r="G7" s="34" t="s">
        <v>15</v>
      </c>
      <c r="H7" s="39" t="s">
        <v>16</v>
      </c>
      <c r="I7" s="34" t="s">
        <v>13</v>
      </c>
      <c r="J7" s="34" t="s">
        <v>17</v>
      </c>
      <c r="K7" s="39" t="s">
        <v>18</v>
      </c>
      <c r="L7" s="34" t="s">
        <v>19</v>
      </c>
      <c r="M7" s="37"/>
      <c r="O7" s="37"/>
    </row>
    <row r="8" spans="1:15" x14ac:dyDescent="0.35">
      <c r="A8" s="10"/>
      <c r="B8" s="42" t="s">
        <v>20</v>
      </c>
      <c r="C8" s="43"/>
      <c r="D8" s="43"/>
      <c r="E8" s="44"/>
      <c r="F8" s="51"/>
      <c r="G8" s="45"/>
      <c r="H8" s="43"/>
      <c r="I8" s="43"/>
      <c r="J8" s="43"/>
      <c r="K8" s="43"/>
      <c r="L8" s="43"/>
      <c r="M8" s="44"/>
      <c r="O8" s="60"/>
    </row>
    <row r="9" spans="1:15" ht="15" customHeight="1" x14ac:dyDescent="0.35">
      <c r="A9" s="10" t="s">
        <v>21</v>
      </c>
      <c r="B9" s="12" t="s">
        <v>22</v>
      </c>
      <c r="C9" s="12"/>
      <c r="D9" s="12">
        <v>2000</v>
      </c>
      <c r="E9" s="12"/>
      <c r="F9" s="51"/>
      <c r="G9" s="12">
        <f>+I9*0.141</f>
        <v>-225.59999999999997</v>
      </c>
      <c r="H9" s="12">
        <f>+J9*0.141</f>
        <v>-27.071999999999996</v>
      </c>
      <c r="I9" s="12">
        <v>-1600</v>
      </c>
      <c r="J9" s="12">
        <f>+I9*0.12</f>
        <v>-192</v>
      </c>
      <c r="K9" s="5"/>
      <c r="L9" s="5"/>
      <c r="M9" s="5"/>
      <c r="O9" s="60"/>
    </row>
    <row r="10" spans="1:15" ht="15" customHeight="1" x14ac:dyDescent="0.35">
      <c r="A10" s="10"/>
      <c r="B10" s="12" t="s">
        <v>23</v>
      </c>
      <c r="C10" s="12">
        <v>35000</v>
      </c>
      <c r="D10" s="5"/>
      <c r="E10" s="5"/>
      <c r="F10" s="51"/>
      <c r="G10" s="5"/>
      <c r="H10" s="5"/>
      <c r="I10" s="5"/>
      <c r="J10" s="5"/>
      <c r="K10" s="5"/>
      <c r="L10" s="5"/>
      <c r="M10" s="5"/>
      <c r="O10" s="60"/>
    </row>
    <row r="11" spans="1:15" ht="15" customHeight="1" x14ac:dyDescent="0.35">
      <c r="A11" s="10" t="s">
        <v>24</v>
      </c>
      <c r="B11" s="12" t="s">
        <v>25</v>
      </c>
      <c r="C11" s="12">
        <v>3000</v>
      </c>
      <c r="D11" s="5"/>
      <c r="E11" s="5"/>
      <c r="F11" s="51"/>
      <c r="G11" s="5"/>
      <c r="H11" s="5"/>
      <c r="I11" s="5"/>
      <c r="J11" s="5"/>
      <c r="K11" s="5"/>
      <c r="L11" s="5"/>
      <c r="M11" s="5"/>
      <c r="O11" s="60"/>
    </row>
    <row r="12" spans="1:15" ht="15" customHeight="1" x14ac:dyDescent="0.35">
      <c r="A12" s="10"/>
      <c r="B12" s="12" t="s">
        <v>26</v>
      </c>
      <c r="C12" s="12">
        <v>1500</v>
      </c>
      <c r="D12" s="5"/>
      <c r="E12" s="5"/>
      <c r="F12" s="51"/>
      <c r="G12" s="5"/>
      <c r="H12" s="5"/>
      <c r="I12" s="5"/>
      <c r="J12" s="5"/>
      <c r="K12" s="5"/>
      <c r="L12" s="5"/>
      <c r="M12" s="5"/>
      <c r="O12" s="60"/>
    </row>
    <row r="13" spans="1:15" ht="15" customHeight="1" x14ac:dyDescent="0.35">
      <c r="A13" s="10" t="s">
        <v>27</v>
      </c>
      <c r="B13" s="5" t="s">
        <v>44</v>
      </c>
      <c r="C13" s="5"/>
      <c r="D13" s="5"/>
      <c r="E13" s="5"/>
      <c r="F13" s="51"/>
      <c r="G13" s="5"/>
      <c r="H13" s="5"/>
      <c r="I13" s="5"/>
      <c r="J13" s="5"/>
      <c r="K13" s="5"/>
      <c r="L13" s="5"/>
      <c r="M13" s="5"/>
      <c r="O13" s="60"/>
    </row>
    <row r="14" spans="1:15" ht="15" customHeight="1" x14ac:dyDescent="0.35">
      <c r="A14" s="10"/>
      <c r="B14" s="5" t="s">
        <v>28</v>
      </c>
      <c r="C14" s="5"/>
      <c r="D14" s="5"/>
      <c r="E14" s="5"/>
      <c r="F14" s="51"/>
      <c r="G14" s="5"/>
      <c r="H14" s="5"/>
      <c r="I14" s="5"/>
      <c r="J14" s="5"/>
      <c r="K14" s="5"/>
      <c r="L14" s="5"/>
      <c r="M14" s="5"/>
      <c r="O14" s="60"/>
    </row>
    <row r="15" spans="1:15" ht="15" customHeight="1" x14ac:dyDescent="0.35">
      <c r="A15" s="10"/>
      <c r="B15" s="5" t="s">
        <v>29</v>
      </c>
      <c r="C15" s="5"/>
      <c r="D15" s="5"/>
      <c r="E15" s="5"/>
      <c r="F15" s="51"/>
      <c r="G15" s="5"/>
      <c r="H15" s="5"/>
      <c r="I15" s="5"/>
      <c r="J15" s="5"/>
      <c r="K15" s="5"/>
      <c r="L15" s="5"/>
      <c r="M15" s="5"/>
      <c r="O15" s="60"/>
    </row>
    <row r="16" spans="1:15" ht="15" customHeight="1" x14ac:dyDescent="0.35">
      <c r="A16" s="10"/>
      <c r="B16" s="11" t="s">
        <v>30</v>
      </c>
      <c r="C16" s="11"/>
      <c r="D16" s="11"/>
      <c r="E16" s="11"/>
      <c r="F16" s="51"/>
      <c r="G16" s="11"/>
      <c r="H16" s="11"/>
      <c r="I16" s="11"/>
      <c r="J16" s="11"/>
      <c r="K16" s="11"/>
      <c r="L16" s="11"/>
      <c r="M16" s="11"/>
      <c r="O16" s="60"/>
    </row>
    <row r="17" spans="1:15" ht="15" customHeight="1" x14ac:dyDescent="0.35">
      <c r="A17" s="10"/>
      <c r="B17" s="46" t="s">
        <v>31</v>
      </c>
      <c r="C17" s="46"/>
      <c r="D17" s="46"/>
      <c r="E17" s="46"/>
      <c r="F17" s="51"/>
      <c r="G17" s="46"/>
      <c r="H17" s="46"/>
      <c r="I17" s="46"/>
      <c r="J17" s="46"/>
      <c r="K17" s="46"/>
      <c r="L17" s="46"/>
      <c r="M17" s="46"/>
      <c r="O17" s="60"/>
    </row>
    <row r="18" spans="1:15" x14ac:dyDescent="0.35">
      <c r="A18" s="10"/>
      <c r="B18" s="13"/>
      <c r="C18" s="14"/>
      <c r="D18" s="14"/>
      <c r="E18" s="14"/>
      <c r="F18" s="51"/>
      <c r="G18" s="14"/>
      <c r="H18" s="14"/>
      <c r="I18" s="14"/>
      <c r="J18" s="14"/>
      <c r="K18" s="14"/>
      <c r="L18" s="14"/>
      <c r="M18" s="14"/>
      <c r="O18" s="60"/>
    </row>
    <row r="19" spans="1:15" x14ac:dyDescent="0.35">
      <c r="A19" s="10"/>
      <c r="B19" s="15" t="s">
        <v>32</v>
      </c>
      <c r="C19" s="4"/>
      <c r="D19" s="4"/>
      <c r="E19" s="4"/>
      <c r="F19" s="51"/>
      <c r="G19" s="4"/>
      <c r="H19" s="4"/>
      <c r="I19" s="4"/>
      <c r="J19" s="4"/>
      <c r="K19" s="4"/>
      <c r="L19" s="4"/>
      <c r="M19" s="4"/>
      <c r="O19" s="60"/>
    </row>
    <row r="20" spans="1:15" ht="15" customHeight="1" x14ac:dyDescent="0.35">
      <c r="A20" s="10" t="s">
        <v>33</v>
      </c>
      <c r="B20" s="12" t="s">
        <v>22</v>
      </c>
      <c r="C20" s="12"/>
      <c r="D20" s="5"/>
      <c r="E20" s="5"/>
      <c r="F20" s="51"/>
      <c r="G20" s="5"/>
      <c r="H20" s="5"/>
      <c r="I20" s="5"/>
      <c r="J20" s="5"/>
      <c r="K20" s="5"/>
      <c r="L20" s="5"/>
      <c r="M20" s="5"/>
      <c r="O20" s="60"/>
    </row>
    <row r="21" spans="1:15" ht="15" customHeight="1" x14ac:dyDescent="0.35">
      <c r="A21" s="10"/>
      <c r="B21" s="12" t="s">
        <v>23</v>
      </c>
      <c r="C21" s="12">
        <v>35000</v>
      </c>
      <c r="D21" s="5"/>
      <c r="E21" s="5"/>
      <c r="F21" s="51"/>
      <c r="G21" s="5"/>
      <c r="H21" s="5"/>
      <c r="I21" s="5"/>
      <c r="J21" s="5"/>
      <c r="K21" s="5"/>
      <c r="L21" s="5"/>
      <c r="M21" s="5"/>
      <c r="O21" s="60"/>
    </row>
    <row r="22" spans="1:15" ht="15" customHeight="1" x14ac:dyDescent="0.35">
      <c r="A22" s="10" t="s">
        <v>34</v>
      </c>
      <c r="B22" s="12" t="s">
        <v>25</v>
      </c>
      <c r="C22" s="12">
        <v>2700</v>
      </c>
      <c r="D22" s="5"/>
      <c r="E22" s="5"/>
      <c r="F22" s="51"/>
      <c r="G22" s="5"/>
      <c r="H22" s="5"/>
      <c r="I22" s="5"/>
      <c r="J22" s="5"/>
      <c r="K22" s="5"/>
      <c r="L22" s="5"/>
      <c r="M22" s="5"/>
      <c r="O22" s="60"/>
    </row>
    <row r="23" spans="1:15" ht="15" customHeight="1" x14ac:dyDescent="0.35">
      <c r="A23" s="10"/>
      <c r="B23" s="12" t="s">
        <v>26</v>
      </c>
      <c r="C23" s="12">
        <v>1200</v>
      </c>
      <c r="D23" s="5"/>
      <c r="E23" s="5"/>
      <c r="F23" s="51"/>
      <c r="G23" s="5"/>
      <c r="H23" s="5"/>
      <c r="I23" s="5"/>
      <c r="J23" s="5"/>
      <c r="K23" s="5"/>
      <c r="L23" s="5"/>
      <c r="M23" s="5"/>
      <c r="O23" s="60"/>
    </row>
    <row r="24" spans="1:15" ht="15" customHeight="1" x14ac:dyDescent="0.35">
      <c r="A24" s="10" t="s">
        <v>35</v>
      </c>
      <c r="B24" s="5" t="s">
        <v>44</v>
      </c>
      <c r="C24" s="5"/>
      <c r="D24" s="5"/>
      <c r="E24" s="5"/>
      <c r="F24" s="51"/>
      <c r="G24" s="5"/>
      <c r="H24" s="5"/>
      <c r="I24" s="5"/>
      <c r="J24" s="5"/>
      <c r="K24" s="5"/>
      <c r="L24" s="5"/>
      <c r="M24" s="5"/>
      <c r="O24" s="60"/>
    </row>
    <row r="25" spans="1:15" ht="15" customHeight="1" x14ac:dyDescent="0.35">
      <c r="A25" s="10"/>
      <c r="B25" s="5" t="s">
        <v>28</v>
      </c>
      <c r="C25" s="5"/>
      <c r="D25" s="5"/>
      <c r="E25" s="5"/>
      <c r="F25" s="51"/>
      <c r="G25" s="5"/>
      <c r="H25" s="5"/>
      <c r="I25" s="5"/>
      <c r="J25" s="5"/>
      <c r="K25" s="5"/>
      <c r="L25" s="5"/>
      <c r="M25" s="5"/>
      <c r="O25" s="60"/>
    </row>
    <row r="26" spans="1:15" ht="15" customHeight="1" x14ac:dyDescent="0.35">
      <c r="A26" s="10"/>
      <c r="B26" s="5" t="s">
        <v>29</v>
      </c>
      <c r="C26" s="5"/>
      <c r="D26" s="5"/>
      <c r="E26" s="5"/>
      <c r="F26" s="51"/>
      <c r="G26" s="5"/>
      <c r="H26" s="5"/>
      <c r="I26" s="5"/>
      <c r="J26" s="5"/>
      <c r="K26" s="5"/>
      <c r="L26" s="5"/>
      <c r="M26" s="5"/>
      <c r="O26" s="60"/>
    </row>
    <row r="27" spans="1:15" ht="15" customHeight="1" x14ac:dyDescent="0.35">
      <c r="A27" s="10"/>
      <c r="B27" s="11" t="s">
        <v>30</v>
      </c>
      <c r="C27" s="11"/>
      <c r="D27" s="11"/>
      <c r="E27" s="11"/>
      <c r="F27" s="51"/>
      <c r="G27" s="11"/>
      <c r="H27" s="11"/>
      <c r="I27" s="11"/>
      <c r="J27" s="11"/>
      <c r="K27" s="11"/>
      <c r="L27" s="11"/>
      <c r="M27" s="11"/>
      <c r="O27" s="60"/>
    </row>
    <row r="28" spans="1:15" ht="15" customHeight="1" x14ac:dyDescent="0.35">
      <c r="A28" s="10"/>
      <c r="B28" s="46" t="s">
        <v>31</v>
      </c>
      <c r="C28" s="46"/>
      <c r="D28" s="46"/>
      <c r="E28" s="46"/>
      <c r="F28" s="51"/>
      <c r="G28" s="46"/>
      <c r="H28" s="46"/>
      <c r="I28" s="46"/>
      <c r="J28" s="46"/>
      <c r="K28" s="46"/>
      <c r="L28" s="46"/>
      <c r="M28" s="46"/>
      <c r="O28" s="60"/>
    </row>
  </sheetData>
  <mergeCells count="3">
    <mergeCell ref="D4:E4"/>
    <mergeCell ref="G4:J4"/>
    <mergeCell ref="K4:M4"/>
  </mergeCells>
  <pageMargins left="0.78740157499999996" right="0.78740157499999996" top="0.984251969" bottom="0.984251969" header="0.5" footer="0.5"/>
  <pageSetup paperSize="9" scale="8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O42"/>
  <sheetViews>
    <sheetView showGridLines="0" tabSelected="1" workbookViewId="0">
      <selection activeCell="O25" sqref="O25"/>
    </sheetView>
  </sheetViews>
  <sheetFormatPr defaultColWidth="11" defaultRowHeight="12.9" x14ac:dyDescent="0.35"/>
  <cols>
    <col min="1" max="1" width="3" style="8" customWidth="1"/>
    <col min="2" max="2" width="20.640625" style="6" customWidth="1"/>
    <col min="3" max="3" width="6.640625" style="6" customWidth="1"/>
    <col min="4" max="4" width="7.640625" style="6" customWidth="1"/>
    <col min="5" max="5" width="6.640625" style="6" customWidth="1"/>
    <col min="6" max="6" width="1.640625" style="49" customWidth="1"/>
    <col min="7" max="10" width="6.640625" style="6" customWidth="1"/>
    <col min="11" max="11" width="7.85546875" style="6" customWidth="1"/>
    <col min="12" max="13" width="6.640625" style="6" customWidth="1"/>
    <col min="14" max="14" width="2.35546875" style="6" customWidth="1"/>
    <col min="15" max="15" width="4.5" style="9" customWidth="1"/>
    <col min="16" max="16384" width="11" style="6"/>
  </cols>
  <sheetData>
    <row r="2" spans="1:15" x14ac:dyDescent="0.35">
      <c r="B2" s="54" t="s">
        <v>45</v>
      </c>
    </row>
    <row r="4" spans="1:15" x14ac:dyDescent="0.35">
      <c r="A4" s="1"/>
      <c r="B4" s="28" t="s">
        <v>46</v>
      </c>
      <c r="C4" s="28"/>
      <c r="D4" s="56" t="s">
        <v>0</v>
      </c>
      <c r="E4" s="57"/>
      <c r="F4" s="47"/>
      <c r="G4" s="58" t="s">
        <v>1</v>
      </c>
      <c r="H4" s="56"/>
      <c r="I4" s="56"/>
      <c r="J4" s="56"/>
      <c r="K4" s="58" t="s">
        <v>2</v>
      </c>
      <c r="L4" s="56"/>
      <c r="M4" s="57"/>
      <c r="O4" s="55" t="s">
        <v>3</v>
      </c>
    </row>
    <row r="5" spans="1:15" s="7" customFormat="1" x14ac:dyDescent="0.35">
      <c r="A5" s="2"/>
      <c r="B5" s="29"/>
      <c r="C5" s="30"/>
      <c r="D5" s="31">
        <v>1702</v>
      </c>
      <c r="E5" s="32">
        <v>1920</v>
      </c>
      <c r="F5" s="48"/>
      <c r="G5" s="38">
        <v>2770</v>
      </c>
      <c r="H5" s="38">
        <v>2780</v>
      </c>
      <c r="I5" s="38">
        <v>2930</v>
      </c>
      <c r="J5" s="38">
        <v>2940</v>
      </c>
      <c r="K5" s="32">
        <v>5000</v>
      </c>
      <c r="L5" s="32">
        <v>5180</v>
      </c>
      <c r="M5" s="32">
        <v>5400</v>
      </c>
      <c r="O5" s="30" t="s">
        <v>4</v>
      </c>
    </row>
    <row r="6" spans="1:15" s="9" customFormat="1" x14ac:dyDescent="0.35">
      <c r="A6" s="3"/>
      <c r="B6" s="33"/>
      <c r="C6" s="34" t="s">
        <v>12</v>
      </c>
      <c r="D6" s="35" t="s">
        <v>5</v>
      </c>
      <c r="E6" s="40" t="s">
        <v>14</v>
      </c>
      <c r="F6" s="49"/>
      <c r="G6" s="34" t="s">
        <v>6</v>
      </c>
      <c r="H6" s="39" t="s">
        <v>7</v>
      </c>
      <c r="I6" s="34" t="s">
        <v>6</v>
      </c>
      <c r="J6" s="34" t="s">
        <v>6</v>
      </c>
      <c r="K6" s="40" t="s">
        <v>8</v>
      </c>
      <c r="L6" s="40" t="s">
        <v>9</v>
      </c>
      <c r="M6" s="40" t="s">
        <v>10</v>
      </c>
      <c r="O6" s="34"/>
    </row>
    <row r="7" spans="1:15" x14ac:dyDescent="0.35">
      <c r="A7" s="3"/>
      <c r="B7" s="36" t="s">
        <v>11</v>
      </c>
      <c r="C7" s="37"/>
      <c r="D7" s="34" t="s">
        <v>13</v>
      </c>
      <c r="E7" s="34"/>
      <c r="F7" s="50"/>
      <c r="G7" s="34" t="s">
        <v>15</v>
      </c>
      <c r="H7" s="39" t="s">
        <v>16</v>
      </c>
      <c r="I7" s="34" t="s">
        <v>13</v>
      </c>
      <c r="J7" s="34" t="s">
        <v>17</v>
      </c>
      <c r="K7" s="39" t="s">
        <v>18</v>
      </c>
      <c r="L7" s="34" t="s">
        <v>19</v>
      </c>
      <c r="M7" s="37"/>
      <c r="O7" s="37"/>
    </row>
    <row r="8" spans="1:15" x14ac:dyDescent="0.35">
      <c r="A8" s="10"/>
      <c r="B8" s="42" t="s">
        <v>20</v>
      </c>
      <c r="C8" s="43"/>
      <c r="D8" s="43"/>
      <c r="E8" s="44"/>
      <c r="F8" s="51"/>
      <c r="G8" s="45"/>
      <c r="H8" s="43"/>
      <c r="I8" s="43"/>
      <c r="J8" s="43"/>
      <c r="K8" s="43"/>
      <c r="L8" s="43"/>
      <c r="M8" s="44"/>
      <c r="O8" s="60"/>
    </row>
    <row r="9" spans="1:15" ht="15" customHeight="1" x14ac:dyDescent="0.35">
      <c r="A9" s="10" t="s">
        <v>21</v>
      </c>
      <c r="B9" s="12" t="s">
        <v>22</v>
      </c>
      <c r="C9" s="12"/>
      <c r="D9" s="12">
        <v>2000</v>
      </c>
      <c r="E9" s="12"/>
      <c r="F9" s="51"/>
      <c r="G9" s="12">
        <f>+I9*0.141</f>
        <v>-225.59999999999997</v>
      </c>
      <c r="H9" s="12">
        <f>+J9*0.141</f>
        <v>-27.071999999999996</v>
      </c>
      <c r="I9" s="12">
        <v>-1600</v>
      </c>
      <c r="J9" s="12">
        <f>+I9*0.12</f>
        <v>-192</v>
      </c>
      <c r="K9" s="5"/>
      <c r="L9" s="5"/>
      <c r="M9" s="5"/>
      <c r="O9" s="60"/>
    </row>
    <row r="10" spans="1:15" ht="15" customHeight="1" x14ac:dyDescent="0.35">
      <c r="A10" s="10"/>
      <c r="B10" s="12" t="s">
        <v>23</v>
      </c>
      <c r="C10" s="12">
        <f>+C$30</f>
        <v>35000</v>
      </c>
      <c r="D10" s="5">
        <f>-D9</f>
        <v>-2000</v>
      </c>
      <c r="E10" s="5">
        <f>-(+C10-D9-I9)</f>
        <v>-34600</v>
      </c>
      <c r="F10" s="51"/>
      <c r="G10" s="5"/>
      <c r="H10" s="5"/>
      <c r="I10" s="5">
        <f>-I9</f>
        <v>1600</v>
      </c>
      <c r="J10" s="5"/>
      <c r="K10" s="5">
        <f>+C10</f>
        <v>35000</v>
      </c>
      <c r="L10" s="5"/>
      <c r="M10" s="5"/>
      <c r="O10" s="60">
        <f>SUM(D10:M10)</f>
        <v>0</v>
      </c>
    </row>
    <row r="11" spans="1:15" ht="15" customHeight="1" x14ac:dyDescent="0.35">
      <c r="A11" s="10" t="s">
        <v>24</v>
      </c>
      <c r="B11" s="12" t="s">
        <v>25</v>
      </c>
      <c r="C11" s="12">
        <v>3000</v>
      </c>
      <c r="D11" s="5"/>
      <c r="E11" s="5"/>
      <c r="F11" s="51"/>
      <c r="G11" s="5"/>
      <c r="H11" s="5"/>
      <c r="I11" s="5">
        <f>-C11</f>
        <v>-3000</v>
      </c>
      <c r="J11" s="5"/>
      <c r="K11" s="5">
        <f>+C11</f>
        <v>3000</v>
      </c>
      <c r="L11" s="5"/>
      <c r="M11" s="5"/>
      <c r="O11" s="60">
        <f t="shared" ref="O11:O26" si="0">SUM(D11:M11)</f>
        <v>0</v>
      </c>
    </row>
    <row r="12" spans="1:15" ht="15" customHeight="1" x14ac:dyDescent="0.35">
      <c r="A12" s="10"/>
      <c r="B12" s="12" t="s">
        <v>26</v>
      </c>
      <c r="C12" s="12">
        <v>1500</v>
      </c>
      <c r="D12" s="5">
        <f>C12</f>
        <v>1500</v>
      </c>
      <c r="E12" s="5">
        <f>-C12</f>
        <v>-1500</v>
      </c>
      <c r="F12" s="51"/>
      <c r="G12" s="5"/>
      <c r="H12" s="5"/>
      <c r="I12" s="5"/>
      <c r="J12" s="5"/>
      <c r="K12" s="5"/>
      <c r="L12" s="5"/>
      <c r="M12" s="5"/>
      <c r="O12" s="60">
        <f t="shared" si="0"/>
        <v>0</v>
      </c>
    </row>
    <row r="13" spans="1:15" ht="15" customHeight="1" x14ac:dyDescent="0.35">
      <c r="A13" s="10" t="s">
        <v>27</v>
      </c>
      <c r="B13" s="5" t="s">
        <v>44</v>
      </c>
      <c r="C13" s="5"/>
      <c r="D13" s="5"/>
      <c r="E13" s="5"/>
      <c r="F13" s="51"/>
      <c r="G13" s="5"/>
      <c r="H13" s="5"/>
      <c r="I13" s="5"/>
      <c r="J13" s="5">
        <f>-E35</f>
        <v>-4560</v>
      </c>
      <c r="K13" s="5"/>
      <c r="L13" s="5">
        <f>-J13</f>
        <v>4560</v>
      </c>
      <c r="M13" s="5"/>
      <c r="O13" s="60">
        <f t="shared" si="0"/>
        <v>0</v>
      </c>
    </row>
    <row r="14" spans="1:15" ht="15" customHeight="1" x14ac:dyDescent="0.35">
      <c r="A14" s="10"/>
      <c r="B14" s="5" t="s">
        <v>28</v>
      </c>
      <c r="C14" s="5"/>
      <c r="D14" s="5"/>
      <c r="E14" s="5"/>
      <c r="F14" s="51"/>
      <c r="G14" s="5">
        <f>-G36</f>
        <v>-5357.9999999999991</v>
      </c>
      <c r="H14" s="5"/>
      <c r="I14" s="5"/>
      <c r="J14" s="5"/>
      <c r="K14" s="5"/>
      <c r="L14" s="5"/>
      <c r="M14" s="5">
        <f>-G14</f>
        <v>5357.9999999999991</v>
      </c>
      <c r="O14" s="60">
        <f t="shared" si="0"/>
        <v>0</v>
      </c>
    </row>
    <row r="15" spans="1:15" ht="15" customHeight="1" x14ac:dyDescent="0.35">
      <c r="A15" s="10"/>
      <c r="B15" s="5" t="s">
        <v>29</v>
      </c>
      <c r="C15" s="5"/>
      <c r="D15" s="5"/>
      <c r="E15" s="5"/>
      <c r="F15" s="51"/>
      <c r="G15" s="5"/>
      <c r="H15" s="5">
        <f>-H37</f>
        <v>-642.95999999999992</v>
      </c>
      <c r="I15" s="5"/>
      <c r="J15" s="5"/>
      <c r="K15" s="5"/>
      <c r="L15" s="5"/>
      <c r="M15" s="5">
        <f>-H15</f>
        <v>642.95999999999992</v>
      </c>
      <c r="O15" s="60">
        <f t="shared" si="0"/>
        <v>0</v>
      </c>
    </row>
    <row r="16" spans="1:15" ht="15" customHeight="1" x14ac:dyDescent="0.35">
      <c r="A16" s="10"/>
      <c r="B16" s="11" t="s">
        <v>30</v>
      </c>
      <c r="C16" s="11"/>
      <c r="D16" s="11"/>
      <c r="E16" s="11"/>
      <c r="F16" s="51"/>
      <c r="G16" s="11"/>
      <c r="H16" s="11"/>
      <c r="I16" s="11"/>
      <c r="J16" s="11"/>
      <c r="K16" s="11">
        <f>SUM(K10:K15)</f>
        <v>38000</v>
      </c>
      <c r="L16" s="11">
        <f>SUM(L10:L15)</f>
        <v>4560</v>
      </c>
      <c r="M16" s="11">
        <f>SUM(M10:M15)</f>
        <v>6000.9599999999991</v>
      </c>
      <c r="O16" s="60"/>
    </row>
    <row r="17" spans="1:15" ht="15" customHeight="1" x14ac:dyDescent="0.35">
      <c r="A17" s="10"/>
      <c r="B17" s="46" t="s">
        <v>31</v>
      </c>
      <c r="C17" s="46"/>
      <c r="D17" s="46">
        <f>SUM(D8:D13)</f>
        <v>1500</v>
      </c>
      <c r="E17" s="46"/>
      <c r="F17" s="51"/>
      <c r="G17" s="46">
        <f>SUM(G9:G15)</f>
        <v>-5583.5999999999995</v>
      </c>
      <c r="H17" s="46">
        <f>SUM(H9:H15)</f>
        <v>-670.03199999999993</v>
      </c>
      <c r="I17" s="46">
        <f>SUM(I9:I15)</f>
        <v>-3000</v>
      </c>
      <c r="J17" s="46">
        <f>SUM(J9:J15)</f>
        <v>-4752</v>
      </c>
      <c r="K17" s="46"/>
      <c r="L17" s="46"/>
      <c r="M17" s="46"/>
      <c r="O17" s="60"/>
    </row>
    <row r="18" spans="1:15" x14ac:dyDescent="0.35">
      <c r="A18" s="10"/>
      <c r="B18" s="13"/>
      <c r="C18" s="14"/>
      <c r="D18" s="14"/>
      <c r="E18" s="14"/>
      <c r="F18" s="51"/>
      <c r="G18" s="14"/>
      <c r="H18" s="14"/>
      <c r="I18" s="14"/>
      <c r="J18" s="14"/>
      <c r="K18" s="14"/>
      <c r="L18" s="14"/>
      <c r="M18" s="14"/>
      <c r="O18" s="60"/>
    </row>
    <row r="19" spans="1:15" x14ac:dyDescent="0.35">
      <c r="A19" s="10"/>
      <c r="B19" s="15" t="s">
        <v>32</v>
      </c>
      <c r="C19" s="4"/>
      <c r="D19" s="4"/>
      <c r="E19" s="4"/>
      <c r="F19" s="51"/>
      <c r="G19" s="4"/>
      <c r="H19" s="4"/>
      <c r="I19" s="4"/>
      <c r="J19" s="4"/>
      <c r="K19" s="4"/>
      <c r="L19" s="4"/>
      <c r="M19" s="4"/>
      <c r="O19" s="60"/>
    </row>
    <row r="20" spans="1:15" ht="15" customHeight="1" x14ac:dyDescent="0.35">
      <c r="A20" s="10" t="s">
        <v>33</v>
      </c>
      <c r="B20" s="12" t="s">
        <v>22</v>
      </c>
      <c r="C20" s="12"/>
      <c r="D20" s="5">
        <f>SUM(D9:D15)</f>
        <v>1500</v>
      </c>
      <c r="E20" s="5"/>
      <c r="F20" s="51"/>
      <c r="G20" s="5">
        <f>SUM(G9:G15)</f>
        <v>-5583.5999999999995</v>
      </c>
      <c r="H20" s="5">
        <f>SUM(H9:H15)</f>
        <v>-670.03199999999993</v>
      </c>
      <c r="I20" s="5">
        <f>SUM(I9:I15)</f>
        <v>-3000</v>
      </c>
      <c r="J20" s="5">
        <f>SUM(J9:J15)</f>
        <v>-4752</v>
      </c>
      <c r="K20" s="5"/>
      <c r="L20" s="5"/>
      <c r="M20" s="5"/>
      <c r="O20" s="60"/>
    </row>
    <row r="21" spans="1:15" ht="15" customHeight="1" x14ac:dyDescent="0.35">
      <c r="A21" s="10"/>
      <c r="B21" s="12" t="s">
        <v>23</v>
      </c>
      <c r="C21" s="12">
        <f>+C$30</f>
        <v>35000</v>
      </c>
      <c r="D21" s="5">
        <f>-D20</f>
        <v>-1500</v>
      </c>
      <c r="E21" s="5">
        <f>-(+C21-D20-I20)</f>
        <v>-36500</v>
      </c>
      <c r="F21" s="51"/>
      <c r="G21" s="5"/>
      <c r="H21" s="5"/>
      <c r="I21" s="5">
        <f>-I20</f>
        <v>3000</v>
      </c>
      <c r="J21" s="5"/>
      <c r="K21" s="5">
        <f>+C21</f>
        <v>35000</v>
      </c>
      <c r="L21" s="5"/>
      <c r="M21" s="5"/>
      <c r="O21" s="60">
        <f t="shared" si="0"/>
        <v>0</v>
      </c>
    </row>
    <row r="22" spans="1:15" ht="15" customHeight="1" x14ac:dyDescent="0.35">
      <c r="A22" s="10" t="s">
        <v>34</v>
      </c>
      <c r="B22" s="12" t="s">
        <v>25</v>
      </c>
      <c r="C22" s="12">
        <v>2700</v>
      </c>
      <c r="D22" s="5"/>
      <c r="E22" s="5"/>
      <c r="F22" s="51"/>
      <c r="G22" s="5"/>
      <c r="H22" s="5"/>
      <c r="I22" s="5">
        <f>-C22</f>
        <v>-2700</v>
      </c>
      <c r="J22" s="5"/>
      <c r="K22" s="5">
        <f>+C22</f>
        <v>2700</v>
      </c>
      <c r="L22" s="5"/>
      <c r="M22" s="5"/>
      <c r="O22" s="60">
        <f t="shared" si="0"/>
        <v>0</v>
      </c>
    </row>
    <row r="23" spans="1:15" ht="15" customHeight="1" x14ac:dyDescent="0.35">
      <c r="A23" s="10"/>
      <c r="B23" s="12" t="s">
        <v>26</v>
      </c>
      <c r="C23" s="12">
        <v>1200</v>
      </c>
      <c r="D23" s="5">
        <f>+C23</f>
        <v>1200</v>
      </c>
      <c r="E23" s="5">
        <f>-C23</f>
        <v>-1200</v>
      </c>
      <c r="F23" s="51"/>
      <c r="G23" s="5"/>
      <c r="H23" s="5"/>
      <c r="I23" s="5"/>
      <c r="J23" s="5"/>
      <c r="K23" s="5"/>
      <c r="L23" s="5"/>
      <c r="M23" s="5"/>
      <c r="O23" s="60">
        <f t="shared" si="0"/>
        <v>0</v>
      </c>
    </row>
    <row r="24" spans="1:15" ht="15" customHeight="1" x14ac:dyDescent="0.35">
      <c r="A24" s="10" t="s">
        <v>35</v>
      </c>
      <c r="B24" s="5" t="s">
        <v>44</v>
      </c>
      <c r="C24" s="5"/>
      <c r="D24" s="5"/>
      <c r="E24" s="5"/>
      <c r="F24" s="51"/>
      <c r="G24" s="5"/>
      <c r="H24" s="5"/>
      <c r="I24" s="5"/>
      <c r="J24" s="5">
        <f>-E40</f>
        <v>-4524</v>
      </c>
      <c r="K24" s="5"/>
      <c r="L24" s="5">
        <f>-J24</f>
        <v>4524</v>
      </c>
      <c r="M24" s="5"/>
      <c r="O24" s="60">
        <f t="shared" si="0"/>
        <v>0</v>
      </c>
    </row>
    <row r="25" spans="1:15" ht="15" customHeight="1" x14ac:dyDescent="0.35">
      <c r="A25" s="10"/>
      <c r="B25" s="5" t="s">
        <v>28</v>
      </c>
      <c r="C25" s="5"/>
      <c r="D25" s="5"/>
      <c r="E25" s="5"/>
      <c r="F25" s="51"/>
      <c r="G25" s="5">
        <f>-G41</f>
        <v>-5315.7</v>
      </c>
      <c r="H25" s="5"/>
      <c r="I25" s="5"/>
      <c r="J25" s="5"/>
      <c r="K25" s="5"/>
      <c r="L25" s="5"/>
      <c r="M25" s="5">
        <f>+G41</f>
        <v>5315.7</v>
      </c>
      <c r="O25" s="60">
        <f t="shared" si="0"/>
        <v>0</v>
      </c>
    </row>
    <row r="26" spans="1:15" ht="15" customHeight="1" x14ac:dyDescent="0.35">
      <c r="A26" s="10"/>
      <c r="B26" s="5" t="s">
        <v>29</v>
      </c>
      <c r="C26" s="5"/>
      <c r="D26" s="5"/>
      <c r="E26" s="5"/>
      <c r="F26" s="51"/>
      <c r="G26" s="5"/>
      <c r="H26" s="5">
        <f>-H42</f>
        <v>-637.8839999999999</v>
      </c>
      <c r="I26" s="5"/>
      <c r="J26" s="5"/>
      <c r="K26" s="5"/>
      <c r="L26" s="5"/>
      <c r="M26" s="5">
        <f>-H26</f>
        <v>637.8839999999999</v>
      </c>
      <c r="O26" s="60">
        <f t="shared" si="0"/>
        <v>0</v>
      </c>
    </row>
    <row r="27" spans="1:15" ht="15" customHeight="1" x14ac:dyDescent="0.35">
      <c r="A27" s="10"/>
      <c r="B27" s="11" t="s">
        <v>30</v>
      </c>
      <c r="C27" s="11"/>
      <c r="D27" s="11"/>
      <c r="E27" s="11"/>
      <c r="F27" s="51"/>
      <c r="G27" s="11"/>
      <c r="H27" s="11"/>
      <c r="I27" s="11"/>
      <c r="J27" s="11"/>
      <c r="K27" s="11">
        <f>SUM(K21:K26)</f>
        <v>37700</v>
      </c>
      <c r="L27" s="11">
        <f>SUM(L21:L26)</f>
        <v>4524</v>
      </c>
      <c r="M27" s="11">
        <f>SUM(M21:M26)</f>
        <v>5953.5839999999998</v>
      </c>
      <c r="O27" s="60"/>
    </row>
    <row r="28" spans="1:15" ht="15" customHeight="1" x14ac:dyDescent="0.35">
      <c r="A28" s="10"/>
      <c r="B28" s="46" t="s">
        <v>31</v>
      </c>
      <c r="C28" s="46"/>
      <c r="D28" s="46">
        <f>SUM(D20:D26)</f>
        <v>1200</v>
      </c>
      <c r="E28" s="46"/>
      <c r="F28" s="51"/>
      <c r="G28" s="46">
        <f>SUM(G20:G26)</f>
        <v>-10899.3</v>
      </c>
      <c r="H28" s="46">
        <f>SUM(H20:H26)</f>
        <v>-1307.9159999999997</v>
      </c>
      <c r="I28" s="46">
        <f>SUM(I20:I26)</f>
        <v>-2700</v>
      </c>
      <c r="J28" s="46">
        <f>SUM(J20:J26)</f>
        <v>-9276</v>
      </c>
      <c r="K28" s="46"/>
      <c r="L28" s="46"/>
      <c r="M28" s="46"/>
      <c r="O28" s="60"/>
    </row>
    <row r="29" spans="1:15" x14ac:dyDescent="0.35">
      <c r="A29" s="16"/>
      <c r="B29" s="16"/>
      <c r="C29" s="16"/>
      <c r="D29" s="16"/>
      <c r="E29" s="16"/>
      <c r="F29" s="52"/>
      <c r="G29" s="16"/>
      <c r="H29" s="16"/>
      <c r="I29" s="16"/>
      <c r="J29" s="16"/>
      <c r="K29" s="16"/>
      <c r="L29" s="16"/>
      <c r="M29" s="16"/>
      <c r="O29" s="61"/>
    </row>
    <row r="30" spans="1:15" hidden="1" x14ac:dyDescent="0.35">
      <c r="A30" s="16"/>
      <c r="B30" s="16" t="s">
        <v>36</v>
      </c>
      <c r="C30" s="17">
        <v>35000</v>
      </c>
      <c r="D30" s="16"/>
      <c r="E30" s="16"/>
      <c r="F30" s="52"/>
      <c r="G30" s="16"/>
      <c r="H30" s="16"/>
      <c r="I30" s="16"/>
      <c r="J30" s="16"/>
      <c r="K30" s="16"/>
      <c r="L30" s="16"/>
      <c r="M30" s="16"/>
    </row>
    <row r="31" spans="1:15" x14ac:dyDescent="0.35">
      <c r="A31" s="16"/>
      <c r="B31" s="16"/>
      <c r="C31" s="16"/>
      <c r="D31" s="16"/>
      <c r="E31" s="16"/>
      <c r="F31" s="52"/>
      <c r="G31" s="16"/>
      <c r="H31" s="16"/>
      <c r="I31" s="16"/>
      <c r="J31" s="16"/>
      <c r="K31" s="16"/>
      <c r="L31" s="16"/>
      <c r="M31" s="16"/>
    </row>
    <row r="32" spans="1:15" x14ac:dyDescent="0.35">
      <c r="A32" s="16"/>
      <c r="B32" s="18"/>
      <c r="C32" s="18"/>
      <c r="D32" s="18"/>
      <c r="E32" s="18"/>
      <c r="G32" s="59" t="s">
        <v>37</v>
      </c>
      <c r="H32" s="59"/>
      <c r="I32" s="59"/>
      <c r="L32" s="16"/>
      <c r="M32" s="16"/>
    </row>
    <row r="33" spans="2:9" x14ac:dyDescent="0.35">
      <c r="B33" s="19"/>
      <c r="C33" s="20" t="s">
        <v>38</v>
      </c>
      <c r="D33" s="20" t="s">
        <v>39</v>
      </c>
      <c r="E33" s="19" t="s">
        <v>40</v>
      </c>
      <c r="F33" s="53"/>
      <c r="G33" s="19">
        <v>2770</v>
      </c>
      <c r="H33" s="19">
        <v>2780</v>
      </c>
      <c r="I33" s="19">
        <v>2940</v>
      </c>
    </row>
    <row r="34" spans="2:9" x14ac:dyDescent="0.35">
      <c r="B34" s="21" t="str">
        <f>+B8</f>
        <v>Oktober</v>
      </c>
      <c r="C34" s="22"/>
      <c r="D34" s="22"/>
      <c r="E34" s="8"/>
      <c r="G34" s="8"/>
      <c r="H34" s="8"/>
      <c r="I34" s="8"/>
    </row>
    <row r="35" spans="2:9" x14ac:dyDescent="0.35">
      <c r="B35" s="6" t="s">
        <v>41</v>
      </c>
      <c r="C35" s="23">
        <f>SUM(K10:K11)</f>
        <v>38000</v>
      </c>
      <c r="D35" s="24">
        <v>0.12</v>
      </c>
      <c r="E35" s="23">
        <f>+C35*D35</f>
        <v>4560</v>
      </c>
      <c r="I35" s="6">
        <f>ABS(E35)</f>
        <v>4560</v>
      </c>
    </row>
    <row r="36" spans="2:9" x14ac:dyDescent="0.35">
      <c r="B36" s="6" t="s">
        <v>42</v>
      </c>
      <c r="C36" s="23">
        <f>+C35</f>
        <v>38000</v>
      </c>
      <c r="D36" s="25">
        <v>0.14099999999999999</v>
      </c>
      <c r="E36" s="23">
        <f>+C36*D36</f>
        <v>5357.9999999999991</v>
      </c>
      <c r="G36" s="23">
        <f>+E36</f>
        <v>5357.9999999999991</v>
      </c>
    </row>
    <row r="37" spans="2:9" x14ac:dyDescent="0.35">
      <c r="B37" s="6" t="s">
        <v>43</v>
      </c>
      <c r="C37" s="23">
        <f>+E35</f>
        <v>4560</v>
      </c>
      <c r="D37" s="25">
        <f>+D36</f>
        <v>0.14099999999999999</v>
      </c>
      <c r="E37" s="23">
        <f>+C37*D37</f>
        <v>642.95999999999992</v>
      </c>
      <c r="H37" s="23">
        <f>+E37</f>
        <v>642.95999999999992</v>
      </c>
    </row>
    <row r="38" spans="2:9" x14ac:dyDescent="0.35">
      <c r="C38" s="23"/>
      <c r="D38" s="26"/>
      <c r="E38" s="23"/>
    </row>
    <row r="39" spans="2:9" x14ac:dyDescent="0.35">
      <c r="B39" s="27"/>
      <c r="E39" s="23"/>
    </row>
    <row r="40" spans="2:9" x14ac:dyDescent="0.35">
      <c r="B40" s="6" t="s">
        <v>41</v>
      </c>
      <c r="C40" s="23">
        <f>SUM(K21:K22)</f>
        <v>37700</v>
      </c>
      <c r="D40" s="24">
        <v>0.12</v>
      </c>
      <c r="E40" s="23">
        <f>+C40*D40</f>
        <v>4524</v>
      </c>
      <c r="I40" s="6">
        <f>ABS(E40)</f>
        <v>4524</v>
      </c>
    </row>
    <row r="41" spans="2:9" x14ac:dyDescent="0.35">
      <c r="B41" s="6" t="s">
        <v>42</v>
      </c>
      <c r="C41" s="23">
        <f>+C40</f>
        <v>37700</v>
      </c>
      <c r="D41" s="25">
        <f>+D36</f>
        <v>0.14099999999999999</v>
      </c>
      <c r="E41" s="23">
        <f>+C41*D41</f>
        <v>5315.7</v>
      </c>
      <c r="G41" s="23">
        <f>+E41</f>
        <v>5315.7</v>
      </c>
    </row>
    <row r="42" spans="2:9" x14ac:dyDescent="0.35">
      <c r="B42" s="6" t="s">
        <v>43</v>
      </c>
      <c r="C42" s="23">
        <f>+E40</f>
        <v>4524</v>
      </c>
      <c r="D42" s="25">
        <f>+D37</f>
        <v>0.14099999999999999</v>
      </c>
      <c r="E42" s="23">
        <f>+C42*D42</f>
        <v>637.8839999999999</v>
      </c>
      <c r="H42" s="23">
        <f>+E42</f>
        <v>637.8839999999999</v>
      </c>
    </row>
  </sheetData>
  <mergeCells count="4">
    <mergeCell ref="D4:E4"/>
    <mergeCell ref="G4:J4"/>
    <mergeCell ref="K4:M4"/>
    <mergeCell ref="G32:I32"/>
  </mergeCells>
  <pageMargins left="0.78740157499999996" right="0.78740157499999996" top="0.984251969" bottom="0.984251969" header="0.5" footer="0.5"/>
  <pageSetup paperSize="9" scale="83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3-11 Skjema</vt:lpstr>
      <vt:lpstr>3-11 Løsning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Gunnar</dc:creator>
  <cp:lastModifiedBy>Gunnar</cp:lastModifiedBy>
  <dcterms:created xsi:type="dcterms:W3CDTF">2016-02-11T08:53:29Z</dcterms:created>
  <dcterms:modified xsi:type="dcterms:W3CDTF">2017-10-03T19:32:32Z</dcterms:modified>
</cp:coreProperties>
</file>